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400-Ac Wood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<sst xmlns="http://schemas.openxmlformats.org/spreadsheetml/2006/main" count="22" uniqueCount="22">
  <si>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Land Use</t>
  </si>
  <si>
    <t>Acres</t>
  </si>
  <si>
    <t>Visitors</t>
  </si>
  <si>
    <t>Trees removed</t>
  </si>
  <si>
    <t>Revenue</t>
  </si>
  <si>
    <t>Costs</t>
  </si>
  <si>
    <t>Wilderness</t>
  </si>
  <si>
    <t>Trails</t>
  </si>
  <si>
    <t>Campground</t>
  </si>
  <si>
    <t>Hunting</t>
  </si>
  <si>
    <t>Fishing</t>
  </si>
  <si>
    <t>Timber Harvest</t>
  </si>
  <si>
    <t>Miles trails/roads</t>
  </si>
  <si>
    <t>Profit/Loss</t>
  </si>
  <si>
    <t>Owls</t>
  </si>
  <si>
    <t>Wood rats</t>
  </si>
  <si>
    <t>Salamanders</t>
  </si>
  <si>
    <t>Totals</t>
  </si>
  <si>
    <t>400-Acre Wood What's the Score?</t>
  </si>
  <si>
    <t>Project Learning Tree Activity 50</t>
  </si>
  <si>
    <r>
      <t xml:space="preserve">Enter acreage allocations in </t>
    </r>
    <r>
      <rPr>
        <sz val="14"/>
        <color indexed="11"/>
        <rFont val="Arial"/>
        <family val="2"/>
      </rPr>
      <t>green boxes</t>
    </r>
  </si>
  <si>
    <r>
      <t xml:space="preserve">Results show in </t>
    </r>
    <r>
      <rPr>
        <sz val="14"/>
        <color indexed="40"/>
        <rFont val="Arial"/>
        <family val="2"/>
      </rPr>
      <t>blue boxes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</si>
</sst>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1"/>
      <name val="Arial"/>
      <family val="2"/>
    </font>
    <font>
      <sz val="14"/>
      <color indexed="8"/>
      <name val="Arial"/>
      <family val="2"/>
    </font>
    <font>
      <sz val="14"/>
      <color indexed="4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8" fontId="3" fillId="0" borderId="0" xfId="0" applyNumberFormat="1" applyFont="1" applyBorder="1" applyAlignment="1">
      <alignment horizontal="right"/>
    </xf>
    <xf numFmtId="7" fontId="3" fillId="0" borderId="0" xfId="0" applyNumberFormat="1" applyFont="1" applyFill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8" fontId="3" fillId="33" borderId="10" xfId="0" applyNumberFormat="1" applyFont="1" applyFill="1" applyBorder="1" applyAlignment="1">
      <alignment horizontal="right"/>
    </xf>
    <xf numFmtId="7" fontId="3" fillId="3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9" sqref="B9"/>
    </sheetView>
  </sheetViews>
  <sheetFormatPr defaultColWidth="8.8515625" defaultRowHeight="12.75"/>
  <cols>
    <col min="1" max="1" width="16.421875" style="2" bestFit="1" customWidth="1"/>
    <col min="2" max="2" width="7.421875" style="2" bestFit="1" customWidth="1"/>
    <col min="3" max="3" width="9.421875" style="3" bestFit="1" customWidth="1"/>
    <col min="4" max="4" width="6.7109375" style="3" bestFit="1" customWidth="1"/>
    <col min="5" max="5" width="12.421875" style="3" bestFit="1" customWidth="1"/>
    <col min="6" max="6" width="15.7109375" style="3" bestFit="1" customWidth="1"/>
    <col min="7" max="7" width="19.8515625" style="3" bestFit="1" customWidth="1"/>
    <col min="8" max="8" width="17.8515625" style="3" bestFit="1" customWidth="1"/>
    <col min="9" max="9" width="14.8515625" style="3" bestFit="1" customWidth="1"/>
    <col min="10" max="10" width="15.421875" style="3" bestFit="1" customWidth="1"/>
    <col min="11" max="11" width="14.8515625" style="3" bestFit="1" customWidth="1"/>
  </cols>
  <sheetData>
    <row r="1" spans="1:11" ht="16.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6.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15.75" thickBot="1">
      <c r="A3" s="4" t="s">
        <v>0</v>
      </c>
      <c r="B3" s="5" t="s">
        <v>1</v>
      </c>
      <c r="C3" s="4" t="s">
        <v>2</v>
      </c>
      <c r="D3" s="4" t="s">
        <v>14</v>
      </c>
      <c r="E3" s="4" t="s">
        <v>15</v>
      </c>
      <c r="F3" s="4" t="s">
        <v>16</v>
      </c>
      <c r="G3" s="4" t="s">
        <v>12</v>
      </c>
      <c r="H3" s="4" t="s">
        <v>3</v>
      </c>
      <c r="I3" s="4" t="s">
        <v>4</v>
      </c>
      <c r="J3" s="4" t="s">
        <v>5</v>
      </c>
      <c r="K3" s="4" t="s">
        <v>13</v>
      </c>
    </row>
    <row r="4" spans="1:11" ht="15.75" thickBot="1">
      <c r="A4" s="6" t="s">
        <v>6</v>
      </c>
      <c r="B4" s="20"/>
      <c r="C4" s="6">
        <f>B4*5</f>
        <v>0</v>
      </c>
      <c r="D4" s="7">
        <f>B4*0.02</f>
        <v>0</v>
      </c>
      <c r="E4" s="7">
        <f>B4</f>
        <v>0</v>
      </c>
      <c r="F4" s="7">
        <f>B4*25</f>
        <v>0</v>
      </c>
      <c r="G4" s="8">
        <v>0</v>
      </c>
      <c r="H4" s="7">
        <v>0</v>
      </c>
      <c r="I4" s="9">
        <f>C4*2</f>
        <v>0</v>
      </c>
      <c r="J4" s="10">
        <f>-B4*2.5</f>
        <v>0</v>
      </c>
      <c r="K4" s="11">
        <f aca="true" t="shared" si="0" ref="K4:K9">I4+J4</f>
        <v>0</v>
      </c>
    </row>
    <row r="5" spans="1:11" ht="15.75" thickBot="1">
      <c r="A5" s="6" t="s">
        <v>7</v>
      </c>
      <c r="B5" s="20"/>
      <c r="C5" s="6">
        <f>B5*25</f>
        <v>0</v>
      </c>
      <c r="D5" s="7">
        <v>0</v>
      </c>
      <c r="E5" s="7">
        <f>B5</f>
        <v>0</v>
      </c>
      <c r="F5" s="7">
        <v>0</v>
      </c>
      <c r="G5" s="8">
        <f>B5/6</f>
        <v>0</v>
      </c>
      <c r="H5" s="7">
        <f>G5*0.36*150</f>
        <v>0</v>
      </c>
      <c r="I5" s="9">
        <f>(C5*2)+(H5*50)</f>
        <v>0</v>
      </c>
      <c r="J5" s="10">
        <f>(-B5*50)+(-G5*100)</f>
        <v>0</v>
      </c>
      <c r="K5" s="11">
        <f t="shared" si="0"/>
        <v>0</v>
      </c>
    </row>
    <row r="6" spans="1:11" ht="15.75" thickBot="1">
      <c r="A6" s="6" t="s">
        <v>8</v>
      </c>
      <c r="B6" s="20"/>
      <c r="C6" s="6">
        <f>B6*25</f>
        <v>0</v>
      </c>
      <c r="D6" s="7">
        <v>0</v>
      </c>
      <c r="E6" s="7">
        <v>0</v>
      </c>
      <c r="F6" s="7">
        <v>0</v>
      </c>
      <c r="G6" s="8">
        <f>B6*250/5280</f>
        <v>0</v>
      </c>
      <c r="H6" s="7">
        <f>G6*1.45*150</f>
        <v>0</v>
      </c>
      <c r="I6" s="9">
        <f>((C6/2)*20)+(H6*50)</f>
        <v>0</v>
      </c>
      <c r="J6" s="10">
        <f>(-B6*200)+(-B6*4*1000)</f>
        <v>0</v>
      </c>
      <c r="K6" s="11">
        <f t="shared" si="0"/>
        <v>0</v>
      </c>
    </row>
    <row r="7" spans="1:11" ht="15.75" thickBot="1">
      <c r="A7" s="6" t="s">
        <v>9</v>
      </c>
      <c r="B7" s="20"/>
      <c r="C7" s="6">
        <f>B7</f>
        <v>0</v>
      </c>
      <c r="D7" s="7">
        <f>B7*0.02</f>
        <v>0</v>
      </c>
      <c r="E7" s="7">
        <f>B7</f>
        <v>0</v>
      </c>
      <c r="F7" s="7">
        <f>B7*25</f>
        <v>0</v>
      </c>
      <c r="G7" s="8">
        <f>B7*100/5280</f>
        <v>0</v>
      </c>
      <c r="H7" s="7">
        <f>G7*1.45*150</f>
        <v>0</v>
      </c>
      <c r="I7" s="9">
        <f>(C7*5)+(H7*50)</f>
        <v>0</v>
      </c>
      <c r="J7" s="10">
        <f>(-B7*5)+(-G7*600)</f>
        <v>0</v>
      </c>
      <c r="K7" s="11">
        <f t="shared" si="0"/>
        <v>0</v>
      </c>
    </row>
    <row r="8" spans="1:11" ht="15.75" thickBot="1">
      <c r="A8" s="6" t="s">
        <v>10</v>
      </c>
      <c r="B8" s="20"/>
      <c r="C8" s="6">
        <f>B8*2</f>
        <v>0</v>
      </c>
      <c r="D8" s="7">
        <v>0</v>
      </c>
      <c r="E8" s="7">
        <v>0</v>
      </c>
      <c r="F8" s="7">
        <v>0</v>
      </c>
      <c r="G8" s="8">
        <v>0</v>
      </c>
      <c r="H8" s="7">
        <f>B8*150</f>
        <v>0</v>
      </c>
      <c r="I8" s="9">
        <f>(C8*2.5)+(H8*50)</f>
        <v>0</v>
      </c>
      <c r="J8" s="10">
        <f>(-B8*2.5)+(-B8*3000)</f>
        <v>0</v>
      </c>
      <c r="K8" s="11">
        <f t="shared" si="0"/>
        <v>0</v>
      </c>
    </row>
    <row r="9" spans="1:11" ht="15.75" thickBot="1">
      <c r="A9" s="6" t="s">
        <v>11</v>
      </c>
      <c r="B9" s="20"/>
      <c r="C9" s="6">
        <f>B9*5</f>
        <v>0</v>
      </c>
      <c r="D9" s="7">
        <f>B9*0.02</f>
        <v>0</v>
      </c>
      <c r="E9" s="7">
        <f>B9</f>
        <v>0</v>
      </c>
      <c r="F9" s="7">
        <f>B9*25</f>
        <v>0</v>
      </c>
      <c r="G9" s="8">
        <f>B9*100/5280</f>
        <v>0</v>
      </c>
      <c r="H9" s="7">
        <f>B9*(1/35)*150</f>
        <v>0</v>
      </c>
      <c r="I9" s="9">
        <f>(C9*2)+(H9*50)</f>
        <v>0</v>
      </c>
      <c r="J9" s="10">
        <f>(-B9*5)+(-G9*600)</f>
        <v>0</v>
      </c>
      <c r="K9" s="11">
        <f t="shared" si="0"/>
        <v>0</v>
      </c>
    </row>
    <row r="10" spans="1:11" ht="15.75" thickBot="1">
      <c r="A10" s="12" t="s">
        <v>17</v>
      </c>
      <c r="B10" s="13">
        <f aca="true" t="shared" si="1" ref="B10:K10">SUM(B4:B9)</f>
        <v>0</v>
      </c>
      <c r="C10" s="13">
        <f t="shared" si="1"/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5">
        <f t="shared" si="1"/>
        <v>0</v>
      </c>
      <c r="H10" s="14">
        <f t="shared" si="1"/>
        <v>0</v>
      </c>
      <c r="I10" s="16">
        <f t="shared" si="1"/>
        <v>0</v>
      </c>
      <c r="J10" s="17">
        <f t="shared" si="1"/>
        <v>0</v>
      </c>
      <c r="K10" s="17">
        <f t="shared" si="1"/>
        <v>0</v>
      </c>
    </row>
    <row r="11" spans="1:11" ht="15">
      <c r="A11" s="6"/>
      <c r="B11" s="6"/>
      <c r="C11" s="18"/>
      <c r="D11" s="19"/>
      <c r="E11" s="18"/>
      <c r="F11" s="18"/>
      <c r="G11" s="18"/>
      <c r="H11" s="18"/>
      <c r="I11" s="18"/>
      <c r="J11" s="18"/>
      <c r="K11" s="18"/>
    </row>
    <row r="12" spans="1:11" ht="16.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6.5">
      <c r="A13" s="24" t="s">
        <v>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</sheetData>
  <sheetProtection/>
  <mergeCells count="5">
    <mergeCell ref="A14:K14"/>
    <mergeCell ref="A1:K1"/>
    <mergeCell ref="A2:K2"/>
    <mergeCell ref="A12:K12"/>
    <mergeCell ref="A13:K1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Parma  City School District</cp:lastModifiedBy>
  <dcterms:created xsi:type="dcterms:W3CDTF">2005-12-25T19:16:26Z</dcterms:created>
  <dcterms:modified xsi:type="dcterms:W3CDTF">2014-10-02T22:16:11Z</dcterms:modified>
  <cp:category/>
  <cp:version/>
  <cp:contentType/>
  <cp:contentStatus/>
</cp:coreProperties>
</file>